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14355" windowHeight="12330" activeTab="0"/>
  </bookViews>
  <sheets>
    <sheet name="Grouploot" sheetId="1" r:id="rId1"/>
    <sheet name="Armoury Vault 13" sheetId="2" r:id="rId2"/>
  </sheets>
  <definedNames>
    <definedName name="_xlnm._FilterDatabase" localSheetId="0" hidden="1">'Grouploot'!$A$1:$H$1</definedName>
  </definedNames>
  <calcPr calcId="145621"/>
</workbook>
</file>

<file path=xl/sharedStrings.xml><?xml version="1.0" encoding="utf-8"?>
<sst xmlns="http://schemas.openxmlformats.org/spreadsheetml/2006/main" count="133" uniqueCount="83">
  <si>
    <t>Bezeichnung</t>
  </si>
  <si>
    <t>Total</t>
  </si>
  <si>
    <t>Izhmekh PM, 9x18mm</t>
  </si>
  <si>
    <t>Remington Model 870, 12G 2.75"</t>
  </si>
  <si>
    <t>VaulTec NBC Suits</t>
  </si>
  <si>
    <t>Rad Tab</t>
  </si>
  <si>
    <t>7.5mmCLP</t>
  </si>
  <si>
    <t>10mmCLP</t>
  </si>
  <si>
    <t>Stimpack</t>
  </si>
  <si>
    <t>Dosen Zombieserum</t>
  </si>
  <si>
    <t>H&amp;K Assault System, 10mmCLP</t>
  </si>
  <si>
    <t>Vest Mehler MIL-92</t>
  </si>
  <si>
    <t>VaulTec NBC Mask</t>
  </si>
  <si>
    <t>Vest Inserts Mehler MIL-92a</t>
  </si>
  <si>
    <t>Leggings Mehler MIL-93</t>
  </si>
  <si>
    <t>Helmet Mehler MIL-91</t>
  </si>
  <si>
    <t>Facemask Mehler MIL-91a</t>
  </si>
  <si>
    <t>Boots Mehler MIL-90</t>
  </si>
  <si>
    <t>Concealable Vest Mehler MIL-99</t>
  </si>
  <si>
    <t>Mk 61X, HEC (Mini Hand Grenade)</t>
  </si>
  <si>
    <t>Caps</t>
  </si>
  <si>
    <t>NCR Golden Nugget</t>
  </si>
  <si>
    <t>NCR Double-headed Bear</t>
  </si>
  <si>
    <t>Typ</t>
  </si>
  <si>
    <t>Schutzanzug TL9</t>
  </si>
  <si>
    <t>Schutzmaske TL9</t>
  </si>
  <si>
    <t>Alarm</t>
  </si>
  <si>
    <t>Munition</t>
  </si>
  <si>
    <t>Medizin</t>
  </si>
  <si>
    <t>Granate</t>
  </si>
  <si>
    <t>Magazin</t>
  </si>
  <si>
    <t>Rüstung</t>
  </si>
  <si>
    <t>CZ Sa vz. 61 Skorpion, .32 ACP</t>
  </si>
  <si>
    <t>.32 ACP</t>
  </si>
  <si>
    <t>Handelsgut</t>
  </si>
  <si>
    <t>Goldener Pelz</t>
  </si>
  <si>
    <t>Grauer Pelz</t>
  </si>
  <si>
    <t>H&amp;K Assault System, 10mmCLP (Magazin)</t>
  </si>
  <si>
    <t>CZ Sa vz. 61 Skorpion, .32 ACP (Magazin)</t>
  </si>
  <si>
    <t>Reno Arms SHG (Stielhandgranate)</t>
  </si>
  <si>
    <t>Molotovcocktail</t>
  </si>
  <si>
    <t>Izhmekh PM, 9x18mm (Magazin)</t>
  </si>
  <si>
    <t>9x18mm</t>
  </si>
  <si>
    <t>Waffe MP TL7</t>
  </si>
  <si>
    <t>Waffe MP TL9</t>
  </si>
  <si>
    <t>Waffe Pistole TL7</t>
  </si>
  <si>
    <t>#</t>
  </si>
  <si>
    <t>$</t>
  </si>
  <si>
    <t>lbs</t>
  </si>
  <si>
    <t>Waffe Shotgun TL7</t>
  </si>
  <si>
    <t>Bears</t>
  </si>
  <si>
    <t>Rest</t>
  </si>
  <si>
    <t>Nuggets</t>
  </si>
  <si>
    <t>Wertgegenstand</t>
  </si>
  <si>
    <t>$$$</t>
  </si>
  <si>
    <t>ALLES</t>
  </si>
  <si>
    <t>Waffe Sturmgewehr TL9</t>
  </si>
  <si>
    <t>Colt M616, 7mmCL</t>
  </si>
  <si>
    <t>7mmCL</t>
  </si>
  <si>
    <t>Colt M616, 7mmCL (Magazin)</t>
  </si>
  <si>
    <t>7mmCL APHC</t>
  </si>
  <si>
    <t>7mmCL JHP</t>
  </si>
  <si>
    <t>Vest MilTek BBP</t>
  </si>
  <si>
    <t>Food</t>
  </si>
  <si>
    <t>VaulTec Survival Ration</t>
  </si>
  <si>
    <t>Waffe Heavy TL9</t>
  </si>
  <si>
    <t>Dynamit-Nobel PZF5, 64mm</t>
  </si>
  <si>
    <t>64mm Rocket Kinetic</t>
  </si>
  <si>
    <t>64mm Rocket APDS</t>
  </si>
  <si>
    <t>64mm Rocket HE</t>
  </si>
  <si>
    <t>64mm Rocket BioChem Aerosol</t>
  </si>
  <si>
    <t>Boots Mehler MIL-100</t>
  </si>
  <si>
    <t>Vest Mehler MIL-120</t>
  </si>
  <si>
    <t>Helmet Mehler MIL-110</t>
  </si>
  <si>
    <t>Waffe Schrotflinte TL9</t>
  </si>
  <si>
    <t>Remington NACS, 18.5mmPC</t>
  </si>
  <si>
    <t>Waffenzubehör</t>
  </si>
  <si>
    <t>VersaReady Longarm Patrol Sling</t>
  </si>
  <si>
    <t>Elektrotoolkit TL9</t>
  </si>
  <si>
    <t>Toolkit</t>
  </si>
  <si>
    <t>Wer</t>
  </si>
  <si>
    <t>Rudy</t>
  </si>
  <si>
    <t>64mm Rocket BioChem Liquid (VX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</si>
</sst>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NumberFormat="1" applyBorder="1"/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4" xfId="0" applyFont="1" applyBorder="1"/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tabSelected="1" workbookViewId="0" topLeftCell="A1">
      <selection activeCell="H26" sqref="H26"/>
    </sheetView>
  </sheetViews>
  <sheetFormatPr defaultColWidth="9.140625" defaultRowHeight="15"/>
  <cols>
    <col min="1" max="1" width="6.00390625" style="0" bestFit="1" customWidth="1"/>
    <col min="2" max="2" width="22.57421875" style="0" bestFit="1" customWidth="1"/>
    <col min="3" max="3" width="38.28125" style="0" bestFit="1" customWidth="1"/>
    <col min="4" max="4" width="5.00390625" style="0" bestFit="1" customWidth="1"/>
    <col min="5" max="5" width="8.421875" style="0" bestFit="1" customWidth="1"/>
    <col min="6" max="6" width="7.00390625" style="0" bestFit="1" customWidth="1"/>
    <col min="7" max="7" width="8.00390625" style="0" bestFit="1" customWidth="1"/>
  </cols>
  <sheetData>
    <row r="1" spans="1:8" ht="15">
      <c r="A1" s="1" t="s">
        <v>46</v>
      </c>
      <c r="B1" s="1" t="s">
        <v>23</v>
      </c>
      <c r="C1" s="1" t="s">
        <v>0</v>
      </c>
      <c r="D1" s="1" t="s">
        <v>47</v>
      </c>
      <c r="E1" s="1" t="s">
        <v>1</v>
      </c>
      <c r="F1" s="3" t="s">
        <v>48</v>
      </c>
      <c r="G1" s="3" t="s">
        <v>1</v>
      </c>
      <c r="H1" s="20" t="s">
        <v>80</v>
      </c>
    </row>
    <row r="2" spans="1:7" ht="15">
      <c r="A2" s="1">
        <v>12</v>
      </c>
      <c r="B2" s="1" t="s">
        <v>26</v>
      </c>
      <c r="C2" s="1" t="s">
        <v>5</v>
      </c>
      <c r="D2" s="1">
        <v>300</v>
      </c>
      <c r="E2" s="1">
        <f aca="true" t="shared" si="0" ref="E2:E37">A2*D2</f>
        <v>3600</v>
      </c>
      <c r="F2" s="1">
        <v>0.1</v>
      </c>
      <c r="G2" s="1">
        <f aca="true" t="shared" si="1" ref="G2:G37">F2*A2</f>
        <v>1.2000000000000002</v>
      </c>
    </row>
    <row r="3" spans="1:7" ht="15">
      <c r="A3" s="1">
        <v>250</v>
      </c>
      <c r="B3" s="1" t="s">
        <v>63</v>
      </c>
      <c r="C3" s="1" t="s">
        <v>64</v>
      </c>
      <c r="D3" s="1">
        <v>10</v>
      </c>
      <c r="E3" s="1">
        <f t="shared" si="0"/>
        <v>2500</v>
      </c>
      <c r="F3" s="1">
        <v>0.2</v>
      </c>
      <c r="G3" s="1">
        <f t="shared" si="1"/>
        <v>50</v>
      </c>
    </row>
    <row r="4" spans="1:7" ht="15">
      <c r="A4" s="1">
        <v>19</v>
      </c>
      <c r="B4" s="1" t="s">
        <v>29</v>
      </c>
      <c r="C4" s="1" t="s">
        <v>40</v>
      </c>
      <c r="D4" s="1">
        <v>25</v>
      </c>
      <c r="E4" s="1">
        <f t="shared" si="0"/>
        <v>475</v>
      </c>
      <c r="F4" s="1">
        <v>1</v>
      </c>
      <c r="G4" s="1">
        <f t="shared" si="1"/>
        <v>19</v>
      </c>
    </row>
    <row r="5" spans="1:7" ht="15">
      <c r="A5" s="1">
        <v>10</v>
      </c>
      <c r="B5" s="1" t="s">
        <v>29</v>
      </c>
      <c r="C5" s="2" t="s">
        <v>39</v>
      </c>
      <c r="D5" s="1">
        <v>20</v>
      </c>
      <c r="E5" s="1">
        <f t="shared" si="0"/>
        <v>200</v>
      </c>
      <c r="F5" s="4">
        <v>1.3</v>
      </c>
      <c r="G5" s="1">
        <f t="shared" si="1"/>
        <v>13</v>
      </c>
    </row>
    <row r="6" spans="1:7" ht="15">
      <c r="A6" s="21">
        <v>9</v>
      </c>
      <c r="B6" s="21" t="s">
        <v>29</v>
      </c>
      <c r="C6" s="21" t="s">
        <v>19</v>
      </c>
      <c r="D6" s="21">
        <v>800</v>
      </c>
      <c r="E6" s="21">
        <f t="shared" si="0"/>
        <v>7200</v>
      </c>
      <c r="F6" s="21">
        <v>0.25</v>
      </c>
      <c r="G6" s="21">
        <f t="shared" si="1"/>
        <v>2.25</v>
      </c>
    </row>
    <row r="7" spans="1:7" ht="15">
      <c r="A7" s="1">
        <v>2</v>
      </c>
      <c r="B7" s="1" t="s">
        <v>34</v>
      </c>
      <c r="C7" s="1" t="s">
        <v>35</v>
      </c>
      <c r="D7" s="1">
        <v>900</v>
      </c>
      <c r="E7" s="1">
        <f t="shared" si="0"/>
        <v>1800</v>
      </c>
      <c r="F7" s="1">
        <v>5</v>
      </c>
      <c r="G7" s="1">
        <f t="shared" si="1"/>
        <v>10</v>
      </c>
    </row>
    <row r="8" spans="1:7" ht="15">
      <c r="A8" s="1">
        <v>2</v>
      </c>
      <c r="B8" s="1" t="s">
        <v>34</v>
      </c>
      <c r="C8" s="1" t="s">
        <v>36</v>
      </c>
      <c r="D8" s="1">
        <v>40</v>
      </c>
      <c r="E8" s="1">
        <f t="shared" si="0"/>
        <v>80</v>
      </c>
      <c r="F8" s="1">
        <v>5</v>
      </c>
      <c r="G8" s="1">
        <f t="shared" si="1"/>
        <v>10</v>
      </c>
    </row>
    <row r="9" spans="1:7" ht="15">
      <c r="A9" s="1">
        <v>9</v>
      </c>
      <c r="B9" s="1" t="s">
        <v>30</v>
      </c>
      <c r="C9" s="1" t="s">
        <v>37</v>
      </c>
      <c r="D9" s="1">
        <v>60</v>
      </c>
      <c r="E9" s="1">
        <f t="shared" si="0"/>
        <v>540</v>
      </c>
      <c r="F9" s="1">
        <v>0.25</v>
      </c>
      <c r="G9" s="1">
        <f t="shared" si="1"/>
        <v>2.25</v>
      </c>
    </row>
    <row r="10" spans="1:7" ht="15">
      <c r="A10" s="1">
        <v>4</v>
      </c>
      <c r="B10" s="1" t="s">
        <v>30</v>
      </c>
      <c r="C10" s="1" t="s">
        <v>38</v>
      </c>
      <c r="D10" s="1">
        <v>20</v>
      </c>
      <c r="E10" s="1">
        <f t="shared" si="0"/>
        <v>80</v>
      </c>
      <c r="F10" s="1">
        <v>0.4</v>
      </c>
      <c r="G10" s="1">
        <f t="shared" si="1"/>
        <v>1.6</v>
      </c>
    </row>
    <row r="11" spans="1:7" ht="15">
      <c r="A11" s="1">
        <v>6</v>
      </c>
      <c r="B11" s="1" t="s">
        <v>30</v>
      </c>
      <c r="C11" s="1" t="s">
        <v>41</v>
      </c>
      <c r="D11" s="1">
        <v>20</v>
      </c>
      <c r="E11" s="1">
        <f t="shared" si="0"/>
        <v>120</v>
      </c>
      <c r="F11" s="1">
        <v>0.15</v>
      </c>
      <c r="G11" s="1">
        <f t="shared" si="1"/>
        <v>0.8999999999999999</v>
      </c>
    </row>
    <row r="12" spans="1:7" ht="15">
      <c r="A12" s="1">
        <v>30</v>
      </c>
      <c r="B12" s="1" t="s">
        <v>30</v>
      </c>
      <c r="C12" s="1" t="s">
        <v>59</v>
      </c>
      <c r="D12" s="1">
        <v>60</v>
      </c>
      <c r="E12" s="1">
        <f t="shared" si="0"/>
        <v>1800</v>
      </c>
      <c r="F12" s="1">
        <v>0.25</v>
      </c>
      <c r="G12" s="1">
        <f t="shared" si="1"/>
        <v>7.5</v>
      </c>
    </row>
    <row r="13" spans="1:7" ht="15">
      <c r="A13" s="1">
        <v>4</v>
      </c>
      <c r="B13" s="1" t="s">
        <v>28</v>
      </c>
      <c r="C13" s="1" t="s">
        <v>8</v>
      </c>
      <c r="D13" s="1">
        <v>200</v>
      </c>
      <c r="E13" s="1">
        <f t="shared" si="0"/>
        <v>800</v>
      </c>
      <c r="F13" s="1">
        <v>0.2</v>
      </c>
      <c r="G13" s="1">
        <f t="shared" si="1"/>
        <v>0.8</v>
      </c>
    </row>
    <row r="14" spans="1:7" ht="15">
      <c r="A14" s="1">
        <v>192</v>
      </c>
      <c r="B14" s="1" t="s">
        <v>28</v>
      </c>
      <c r="C14" s="1" t="s">
        <v>9</v>
      </c>
      <c r="D14" s="1">
        <v>0</v>
      </c>
      <c r="E14" s="1">
        <f t="shared" si="0"/>
        <v>0</v>
      </c>
      <c r="F14" s="1">
        <v>0</v>
      </c>
      <c r="G14" s="1">
        <f t="shared" si="1"/>
        <v>0</v>
      </c>
    </row>
    <row r="15" spans="1:7" ht="15">
      <c r="A15" s="1">
        <v>530</v>
      </c>
      <c r="B15" s="1" t="s">
        <v>27</v>
      </c>
      <c r="C15" s="1" t="s">
        <v>6</v>
      </c>
      <c r="D15" s="1">
        <v>1.2</v>
      </c>
      <c r="E15" s="1">
        <f t="shared" si="0"/>
        <v>636</v>
      </c>
      <c r="F15" s="1">
        <v>0.006</v>
      </c>
      <c r="G15" s="1">
        <f t="shared" si="1"/>
        <v>3.18</v>
      </c>
    </row>
    <row r="16" spans="1:7" ht="15">
      <c r="A16" s="1">
        <v>814</v>
      </c>
      <c r="B16" s="1" t="s">
        <v>27</v>
      </c>
      <c r="C16" s="1" t="s">
        <v>7</v>
      </c>
      <c r="D16" s="1">
        <v>2.8</v>
      </c>
      <c r="E16" s="1">
        <f t="shared" si="0"/>
        <v>2279.2</v>
      </c>
      <c r="F16" s="1">
        <v>0.014</v>
      </c>
      <c r="G16" s="1">
        <f t="shared" si="1"/>
        <v>11.396</v>
      </c>
    </row>
    <row r="17" spans="1:7" ht="15">
      <c r="A17" s="1">
        <v>100</v>
      </c>
      <c r="B17" s="1" t="s">
        <v>27</v>
      </c>
      <c r="C17" s="1" t="s">
        <v>33</v>
      </c>
      <c r="D17" s="1">
        <v>0.1</v>
      </c>
      <c r="E17" s="1">
        <f t="shared" si="0"/>
        <v>10</v>
      </c>
      <c r="F17" s="1">
        <v>0.018</v>
      </c>
      <c r="G17" s="1">
        <f t="shared" si="1"/>
        <v>1.7999999999999998</v>
      </c>
    </row>
    <row r="18" spans="1:7" ht="15">
      <c r="A18" s="1">
        <v>48</v>
      </c>
      <c r="B18" s="1" t="s">
        <v>27</v>
      </c>
      <c r="C18" s="1" t="s">
        <v>42</v>
      </c>
      <c r="D18" s="1">
        <v>0.2</v>
      </c>
      <c r="E18" s="1">
        <f t="shared" si="0"/>
        <v>9.600000000000001</v>
      </c>
      <c r="F18" s="1">
        <v>0.022</v>
      </c>
      <c r="G18" s="1">
        <f t="shared" si="1"/>
        <v>1.056</v>
      </c>
    </row>
    <row r="19" spans="1:7" ht="15">
      <c r="A19" s="1">
        <v>2800</v>
      </c>
      <c r="B19" s="1" t="s">
        <v>27</v>
      </c>
      <c r="C19" s="1" t="s">
        <v>58</v>
      </c>
      <c r="D19" s="1">
        <v>5.4</v>
      </c>
      <c r="E19" s="1">
        <f t="shared" si="0"/>
        <v>15120.000000000002</v>
      </c>
      <c r="F19" s="1">
        <v>0.0027</v>
      </c>
      <c r="G19" s="1">
        <f t="shared" si="1"/>
        <v>7.5600000000000005</v>
      </c>
    </row>
    <row r="20" spans="1:7" ht="15">
      <c r="A20" s="1">
        <v>900</v>
      </c>
      <c r="B20" s="1" t="s">
        <v>27</v>
      </c>
      <c r="C20" s="1" t="s">
        <v>60</v>
      </c>
      <c r="D20" s="1">
        <v>10.8</v>
      </c>
      <c r="E20" s="1">
        <f t="shared" si="0"/>
        <v>9720</v>
      </c>
      <c r="F20" s="1">
        <v>0.0027</v>
      </c>
      <c r="G20" s="1">
        <f t="shared" si="1"/>
        <v>2.43</v>
      </c>
    </row>
    <row r="21" spans="1:7" ht="15">
      <c r="A21" s="1">
        <v>900</v>
      </c>
      <c r="B21" s="1" t="s">
        <v>27</v>
      </c>
      <c r="C21" s="1" t="s">
        <v>61</v>
      </c>
      <c r="D21" s="1">
        <v>5.4</v>
      </c>
      <c r="E21" s="1">
        <f t="shared" si="0"/>
        <v>4860</v>
      </c>
      <c r="F21" s="1">
        <v>0.0027</v>
      </c>
      <c r="G21" s="1">
        <f t="shared" si="1"/>
        <v>2.43</v>
      </c>
    </row>
    <row r="22" spans="1:7" ht="15">
      <c r="A22" s="1">
        <v>1</v>
      </c>
      <c r="B22" s="1" t="s">
        <v>27</v>
      </c>
      <c r="C22" s="1" t="s">
        <v>67</v>
      </c>
      <c r="D22" s="1">
        <v>1000</v>
      </c>
      <c r="E22" s="1">
        <f t="shared" si="0"/>
        <v>1000</v>
      </c>
      <c r="F22" s="1">
        <v>2</v>
      </c>
      <c r="G22" s="1">
        <f t="shared" si="1"/>
        <v>2</v>
      </c>
    </row>
    <row r="23" spans="1:7" ht="15">
      <c r="A23" s="1">
        <v>2</v>
      </c>
      <c r="B23" s="1" t="s">
        <v>27</v>
      </c>
      <c r="C23" s="1" t="s">
        <v>68</v>
      </c>
      <c r="D23" s="1">
        <v>1500</v>
      </c>
      <c r="E23" s="1">
        <f t="shared" si="0"/>
        <v>3000</v>
      </c>
      <c r="F23" s="1">
        <v>2</v>
      </c>
      <c r="G23" s="1">
        <f t="shared" si="1"/>
        <v>4</v>
      </c>
    </row>
    <row r="24" spans="1:7" ht="15">
      <c r="A24" s="1">
        <v>1</v>
      </c>
      <c r="B24" s="1" t="s">
        <v>27</v>
      </c>
      <c r="C24" s="1" t="s">
        <v>69</v>
      </c>
      <c r="D24" s="1">
        <v>1100</v>
      </c>
      <c r="E24" s="1">
        <f t="shared" si="0"/>
        <v>1100</v>
      </c>
      <c r="F24" s="1">
        <v>2</v>
      </c>
      <c r="G24" s="1">
        <f t="shared" si="1"/>
        <v>2</v>
      </c>
    </row>
    <row r="25" spans="1:7" ht="15">
      <c r="A25" s="1">
        <v>2</v>
      </c>
      <c r="B25" s="1" t="s">
        <v>27</v>
      </c>
      <c r="C25" s="1" t="s">
        <v>70</v>
      </c>
      <c r="D25" s="1">
        <v>1100</v>
      </c>
      <c r="E25" s="1">
        <f t="shared" si="0"/>
        <v>2200</v>
      </c>
      <c r="F25" s="1">
        <v>2</v>
      </c>
      <c r="G25" s="1">
        <f t="shared" si="1"/>
        <v>4</v>
      </c>
    </row>
    <row r="26" spans="1:7" ht="15">
      <c r="A26" s="1">
        <v>2</v>
      </c>
      <c r="B26" s="1" t="s">
        <v>27</v>
      </c>
      <c r="C26" s="1" t="s">
        <v>82</v>
      </c>
      <c r="D26" s="1">
        <v>1100</v>
      </c>
      <c r="E26" s="1">
        <f t="shared" si="0"/>
        <v>2200</v>
      </c>
      <c r="F26" s="1">
        <v>2</v>
      </c>
      <c r="G26" s="1">
        <f t="shared" si="1"/>
        <v>4</v>
      </c>
    </row>
    <row r="27" spans="1:7" ht="15">
      <c r="A27" s="1">
        <v>2</v>
      </c>
      <c r="B27" s="1" t="s">
        <v>31</v>
      </c>
      <c r="C27" s="1" t="s">
        <v>18</v>
      </c>
      <c r="D27" s="1">
        <v>650</v>
      </c>
      <c r="E27" s="1">
        <f t="shared" si="0"/>
        <v>1300</v>
      </c>
      <c r="F27" s="1">
        <v>3.5</v>
      </c>
      <c r="G27" s="1">
        <f t="shared" si="1"/>
        <v>7</v>
      </c>
    </row>
    <row r="28" spans="1:7" ht="15">
      <c r="A28" s="1">
        <v>8</v>
      </c>
      <c r="B28" s="1" t="s">
        <v>31</v>
      </c>
      <c r="C28" s="1" t="s">
        <v>62</v>
      </c>
      <c r="D28" s="1">
        <v>1800</v>
      </c>
      <c r="E28" s="1">
        <f t="shared" si="0"/>
        <v>14400</v>
      </c>
      <c r="F28" s="1">
        <v>8</v>
      </c>
      <c r="G28" s="1">
        <f t="shared" si="1"/>
        <v>64</v>
      </c>
    </row>
    <row r="29" spans="1:7" ht="15">
      <c r="A29" s="1">
        <v>3</v>
      </c>
      <c r="B29" s="1" t="s">
        <v>24</v>
      </c>
      <c r="C29" s="1" t="s">
        <v>4</v>
      </c>
      <c r="D29" s="1">
        <v>400</v>
      </c>
      <c r="E29" s="1">
        <f t="shared" si="0"/>
        <v>1200</v>
      </c>
      <c r="F29" s="1">
        <v>3</v>
      </c>
      <c r="G29" s="1">
        <f t="shared" si="1"/>
        <v>9</v>
      </c>
    </row>
    <row r="30" spans="1:7" ht="15">
      <c r="A30" s="1">
        <v>3</v>
      </c>
      <c r="B30" s="1" t="s">
        <v>25</v>
      </c>
      <c r="C30" s="1" t="s">
        <v>12</v>
      </c>
      <c r="D30" s="1">
        <v>400</v>
      </c>
      <c r="E30" s="1">
        <f t="shared" si="0"/>
        <v>1200</v>
      </c>
      <c r="F30" s="1">
        <v>1</v>
      </c>
      <c r="G30" s="1">
        <f t="shared" si="1"/>
        <v>3</v>
      </c>
    </row>
    <row r="31" spans="1:8" ht="15">
      <c r="A31" s="16">
        <v>1</v>
      </c>
      <c r="B31" s="16" t="s">
        <v>65</v>
      </c>
      <c r="C31" s="16" t="s">
        <v>66</v>
      </c>
      <c r="D31" s="21">
        <v>9000</v>
      </c>
      <c r="E31" s="21">
        <f t="shared" si="0"/>
        <v>9000</v>
      </c>
      <c r="F31" s="16">
        <v>4</v>
      </c>
      <c r="G31" s="16">
        <f t="shared" si="1"/>
        <v>4</v>
      </c>
      <c r="H31" t="s">
        <v>81</v>
      </c>
    </row>
    <row r="32" spans="1:7" ht="15">
      <c r="A32" s="1">
        <v>2</v>
      </c>
      <c r="B32" s="3" t="s">
        <v>43</v>
      </c>
      <c r="C32" s="1" t="s">
        <v>32</v>
      </c>
      <c r="D32" s="1">
        <v>350</v>
      </c>
      <c r="E32" s="1">
        <f t="shared" si="0"/>
        <v>700</v>
      </c>
      <c r="F32" s="1">
        <v>3.7</v>
      </c>
      <c r="G32" s="1">
        <f t="shared" si="1"/>
        <v>7.4</v>
      </c>
    </row>
    <row r="33" spans="1:7" ht="15">
      <c r="A33" s="1">
        <v>6</v>
      </c>
      <c r="B33" s="1" t="s">
        <v>44</v>
      </c>
      <c r="C33" s="1" t="s">
        <v>10</v>
      </c>
      <c r="D33" s="1">
        <v>3900</v>
      </c>
      <c r="E33" s="1">
        <f t="shared" si="0"/>
        <v>23400</v>
      </c>
      <c r="F33" s="1">
        <v>4</v>
      </c>
      <c r="G33" s="1">
        <f t="shared" si="1"/>
        <v>24</v>
      </c>
    </row>
    <row r="34" spans="1:7" ht="15">
      <c r="A34" s="1">
        <v>6</v>
      </c>
      <c r="B34" s="1" t="s">
        <v>45</v>
      </c>
      <c r="C34" s="1" t="s">
        <v>2</v>
      </c>
      <c r="D34" s="1">
        <v>250</v>
      </c>
      <c r="E34" s="1">
        <f t="shared" si="0"/>
        <v>1500</v>
      </c>
      <c r="F34" s="1">
        <v>1.8</v>
      </c>
      <c r="G34" s="1">
        <f t="shared" si="1"/>
        <v>10.8</v>
      </c>
    </row>
    <row r="35" spans="1:7" ht="15">
      <c r="A35" s="1">
        <v>2</v>
      </c>
      <c r="B35" s="1" t="s">
        <v>49</v>
      </c>
      <c r="C35" s="1" t="s">
        <v>3</v>
      </c>
      <c r="D35" s="1">
        <v>300</v>
      </c>
      <c r="E35" s="1">
        <f t="shared" si="0"/>
        <v>600</v>
      </c>
      <c r="F35" s="1">
        <v>7.6</v>
      </c>
      <c r="G35" s="1">
        <f t="shared" si="1"/>
        <v>15.2</v>
      </c>
    </row>
    <row r="36" spans="1:7" ht="15">
      <c r="A36" s="1">
        <v>4</v>
      </c>
      <c r="B36" s="1" t="s">
        <v>56</v>
      </c>
      <c r="C36" s="1" t="s">
        <v>57</v>
      </c>
      <c r="D36" s="1">
        <v>4800</v>
      </c>
      <c r="E36" s="1">
        <f t="shared" si="0"/>
        <v>19200</v>
      </c>
      <c r="F36" s="1">
        <v>7</v>
      </c>
      <c r="G36" s="1">
        <f t="shared" si="1"/>
        <v>28</v>
      </c>
    </row>
    <row r="37" spans="1:7" ht="15">
      <c r="A37" s="17">
        <v>1</v>
      </c>
      <c r="B37" s="20" t="s">
        <v>79</v>
      </c>
      <c r="C37" s="18" t="s">
        <v>78</v>
      </c>
      <c r="D37" s="19">
        <v>5000</v>
      </c>
      <c r="E37" s="19">
        <f t="shared" si="0"/>
        <v>5000</v>
      </c>
      <c r="F37" s="19">
        <v>20</v>
      </c>
      <c r="G37" s="19">
        <f t="shared" si="1"/>
        <v>20</v>
      </c>
    </row>
    <row r="38" spans="1:7" ht="15.75" thickBot="1">
      <c r="A38" s="10" t="s">
        <v>1</v>
      </c>
      <c r="B38" s="11"/>
      <c r="C38" s="12"/>
      <c r="D38" s="7"/>
      <c r="E38" s="7">
        <f>SUM(E2:E37)</f>
        <v>138829.8</v>
      </c>
      <c r="F38" s="7"/>
      <c r="G38" s="7">
        <f>SUM(G2:G37)</f>
        <v>356.75200000000007</v>
      </c>
    </row>
    <row r="39" spans="1:7" ht="15">
      <c r="A39" s="6"/>
      <c r="B39" s="6"/>
      <c r="C39" s="6"/>
      <c r="D39" s="6"/>
      <c r="E39" s="6"/>
      <c r="F39" s="6"/>
      <c r="G39" s="6"/>
    </row>
    <row r="40" spans="1:7" ht="15">
      <c r="A40" s="1">
        <v>83</v>
      </c>
      <c r="B40" s="1" t="s">
        <v>53</v>
      </c>
      <c r="C40" s="1" t="s">
        <v>20</v>
      </c>
      <c r="D40" s="1">
        <v>1</v>
      </c>
      <c r="E40" s="1">
        <v>50</v>
      </c>
      <c r="F40" s="1">
        <v>0.005</v>
      </c>
      <c r="G40" s="1">
        <f aca="true" t="shared" si="2" ref="G40:G42">F40*A40</f>
        <v>0.41500000000000004</v>
      </c>
    </row>
    <row r="41" spans="1:7" ht="15">
      <c r="A41" s="1">
        <v>1</v>
      </c>
      <c r="B41" s="1" t="s">
        <v>53</v>
      </c>
      <c r="C41" s="1" t="s">
        <v>21</v>
      </c>
      <c r="D41" s="1">
        <v>120</v>
      </c>
      <c r="E41" s="1">
        <f aca="true" t="shared" si="3" ref="E41:E42">A41*D41</f>
        <v>120</v>
      </c>
      <c r="F41" s="1">
        <v>0.02</v>
      </c>
      <c r="G41" s="1">
        <f t="shared" si="2"/>
        <v>0.02</v>
      </c>
    </row>
    <row r="42" spans="1:7" ht="15">
      <c r="A42" s="1">
        <v>67</v>
      </c>
      <c r="B42" s="1" t="s">
        <v>53</v>
      </c>
      <c r="C42" s="1" t="s">
        <v>22</v>
      </c>
      <c r="D42" s="1">
        <v>600</v>
      </c>
      <c r="E42" s="1">
        <f t="shared" si="3"/>
        <v>40200</v>
      </c>
      <c r="F42" s="1">
        <v>0.06</v>
      </c>
      <c r="G42" s="1">
        <f t="shared" si="2"/>
        <v>4.02</v>
      </c>
    </row>
    <row r="43" spans="1:7" ht="15">
      <c r="A43" s="1"/>
      <c r="B43" s="1"/>
      <c r="C43" s="1"/>
      <c r="D43" s="1"/>
      <c r="E43" s="1"/>
      <c r="F43" s="1"/>
      <c r="G43" s="1"/>
    </row>
    <row r="44" spans="1:7" ht="15.75" thickBot="1">
      <c r="A44" s="10" t="s">
        <v>1</v>
      </c>
      <c r="B44" s="11"/>
      <c r="C44" s="12"/>
      <c r="D44" s="8"/>
      <c r="E44" s="7">
        <f>SUM(E40:E43)</f>
        <v>40370</v>
      </c>
      <c r="F44" s="8"/>
      <c r="G44" s="7">
        <f>SUM(G40:G43)</f>
        <v>4.455</v>
      </c>
    </row>
    <row r="45" spans="1:7" ht="15">
      <c r="A45" s="6"/>
      <c r="B45" s="6"/>
      <c r="C45" s="6"/>
      <c r="D45" s="6"/>
      <c r="E45" s="6"/>
      <c r="F45" s="6"/>
      <c r="G45" s="6"/>
    </row>
    <row r="46" spans="1:7" ht="15.75" thickBot="1">
      <c r="A46" s="13" t="s">
        <v>55</v>
      </c>
      <c r="B46" s="14"/>
      <c r="C46" s="15"/>
      <c r="D46" s="9" t="s">
        <v>54</v>
      </c>
      <c r="E46" s="9">
        <f>E38+E44</f>
        <v>179199.8</v>
      </c>
      <c r="F46" s="9" t="s">
        <v>48</v>
      </c>
      <c r="G46" s="9">
        <f>G38+G44</f>
        <v>361.20700000000005</v>
      </c>
    </row>
    <row r="47" ht="15.75" thickTop="1"/>
    <row r="48" ht="15">
      <c r="B48">
        <f>3400-1000-1502</f>
        <v>898</v>
      </c>
    </row>
    <row r="114" ht="15">
      <c r="B114">
        <v>40403</v>
      </c>
    </row>
    <row r="115" spans="2:3" ht="15">
      <c r="B115" s="5">
        <f>B114/D42</f>
        <v>67.33833333333334</v>
      </c>
      <c r="C115" t="s">
        <v>50</v>
      </c>
    </row>
    <row r="116" spans="2:3" ht="15">
      <c r="B116">
        <f>MOD(B114,D42)</f>
        <v>203</v>
      </c>
      <c r="C116" t="s">
        <v>51</v>
      </c>
    </row>
    <row r="117" spans="2:3" ht="15">
      <c r="B117">
        <f>B116/D41</f>
        <v>1.6916666666666667</v>
      </c>
      <c r="C117" t="s">
        <v>52</v>
      </c>
    </row>
    <row r="118" spans="2:3" ht="15">
      <c r="B118">
        <f>MOD(B116,D41)</f>
        <v>83</v>
      </c>
      <c r="C118" t="s">
        <v>20</v>
      </c>
    </row>
    <row r="123" ht="15">
      <c r="B123">
        <v>-850</v>
      </c>
    </row>
    <row r="124" ht="15">
      <c r="B124">
        <v>5000</v>
      </c>
    </row>
    <row r="125" ht="15">
      <c r="B125">
        <v>-600</v>
      </c>
    </row>
    <row r="126" ht="15">
      <c r="B126">
        <v>-125</v>
      </c>
    </row>
    <row r="131" ht="15">
      <c r="B131">
        <f>SUM(B123:B130)</f>
        <v>3425</v>
      </c>
    </row>
  </sheetData>
  <autoFilter ref="A1:H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Header>&amp;CEndzeit Gruppeninventar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 topLeftCell="A1">
      <selection activeCell="B23" sqref="B23"/>
    </sheetView>
  </sheetViews>
  <sheetFormatPr defaultColWidth="9.140625" defaultRowHeight="15"/>
  <cols>
    <col min="1" max="1" width="6.00390625" style="0" bestFit="1" customWidth="1"/>
    <col min="2" max="2" width="22.57421875" style="0" bestFit="1" customWidth="1"/>
    <col min="3" max="3" width="30.57421875" style="0" bestFit="1" customWidth="1"/>
    <col min="4" max="4" width="5.00390625" style="0" bestFit="1" customWidth="1"/>
    <col min="5" max="7" width="7.00390625" style="0" bestFit="1" customWidth="1"/>
  </cols>
  <sheetData>
    <row r="2" spans="1:7" ht="15">
      <c r="A2" s="1">
        <v>27000</v>
      </c>
      <c r="B2" s="1" t="s">
        <v>27</v>
      </c>
      <c r="C2" s="1" t="s">
        <v>58</v>
      </c>
      <c r="D2" s="1">
        <v>5.4</v>
      </c>
      <c r="E2" s="1">
        <f aca="true" t="shared" si="0" ref="E2:E18">A2*D2</f>
        <v>145800</v>
      </c>
      <c r="F2" s="1">
        <v>0.0027</v>
      </c>
      <c r="G2" s="1">
        <f aca="true" t="shared" si="1" ref="G2:G18">F2*A2</f>
        <v>72.9</v>
      </c>
    </row>
    <row r="3" spans="1:7" ht="15">
      <c r="A3" s="1">
        <v>9000</v>
      </c>
      <c r="B3" s="1" t="s">
        <v>27</v>
      </c>
      <c r="C3" s="1" t="s">
        <v>60</v>
      </c>
      <c r="D3" s="1">
        <v>10.8</v>
      </c>
      <c r="E3" s="1">
        <f t="shared" si="0"/>
        <v>97200</v>
      </c>
      <c r="F3" s="1">
        <v>0.0027</v>
      </c>
      <c r="G3" s="1">
        <f t="shared" si="1"/>
        <v>24.3</v>
      </c>
    </row>
    <row r="4" spans="1:7" ht="15">
      <c r="A4" s="1">
        <v>9000</v>
      </c>
      <c r="B4" s="1" t="s">
        <v>27</v>
      </c>
      <c r="C4" s="1" t="s">
        <v>61</v>
      </c>
      <c r="D4" s="1">
        <v>5.4</v>
      </c>
      <c r="E4" s="1">
        <f t="shared" si="0"/>
        <v>48600</v>
      </c>
      <c r="F4" s="1">
        <v>0.0027</v>
      </c>
      <c r="G4" s="1">
        <f t="shared" si="1"/>
        <v>24.3</v>
      </c>
    </row>
    <row r="5" spans="1:7" ht="15">
      <c r="A5" s="1">
        <v>90</v>
      </c>
      <c r="B5" s="1" t="s">
        <v>56</v>
      </c>
      <c r="C5" s="1" t="s">
        <v>57</v>
      </c>
      <c r="D5" s="1">
        <v>4800</v>
      </c>
      <c r="E5" s="1">
        <f t="shared" si="0"/>
        <v>432000</v>
      </c>
      <c r="F5" s="1">
        <v>7</v>
      </c>
      <c r="G5" s="1">
        <f t="shared" si="1"/>
        <v>630</v>
      </c>
    </row>
    <row r="6" spans="1:7" ht="15">
      <c r="A6" s="1">
        <v>270</v>
      </c>
      <c r="B6" s="1" t="s">
        <v>30</v>
      </c>
      <c r="C6" s="1" t="s">
        <v>59</v>
      </c>
      <c r="D6" s="1">
        <v>60</v>
      </c>
      <c r="E6" s="1">
        <f t="shared" si="0"/>
        <v>16200</v>
      </c>
      <c r="F6" s="1">
        <v>0.25</v>
      </c>
      <c r="G6" s="1">
        <f t="shared" si="1"/>
        <v>67.5</v>
      </c>
    </row>
    <row r="7" spans="1:7" ht="15">
      <c r="A7" s="1">
        <v>1000</v>
      </c>
      <c r="B7" s="1" t="s">
        <v>63</v>
      </c>
      <c r="C7" s="1" t="s">
        <v>64</v>
      </c>
      <c r="D7" s="1">
        <v>10</v>
      </c>
      <c r="E7" s="1">
        <f t="shared" si="0"/>
        <v>10000</v>
      </c>
      <c r="F7" s="1">
        <v>0.2</v>
      </c>
      <c r="G7" s="1">
        <f t="shared" si="1"/>
        <v>200</v>
      </c>
    </row>
    <row r="8" spans="1:7" ht="15">
      <c r="A8" s="1">
        <v>1</v>
      </c>
      <c r="B8" s="1" t="s">
        <v>76</v>
      </c>
      <c r="C8" s="1" t="s">
        <v>77</v>
      </c>
      <c r="D8" s="1">
        <v>500</v>
      </c>
      <c r="E8" s="1">
        <f t="shared" si="0"/>
        <v>500</v>
      </c>
      <c r="F8" s="1">
        <v>1.2</v>
      </c>
      <c r="G8" s="1">
        <f t="shared" si="1"/>
        <v>1.2</v>
      </c>
    </row>
    <row r="9" spans="1:7" ht="15">
      <c r="A9" s="1">
        <v>5</v>
      </c>
      <c r="B9" s="1" t="s">
        <v>31</v>
      </c>
      <c r="C9" s="1" t="s">
        <v>11</v>
      </c>
      <c r="D9" s="1">
        <v>910</v>
      </c>
      <c r="E9" s="1">
        <f t="shared" si="0"/>
        <v>4550</v>
      </c>
      <c r="F9" s="1">
        <v>5.7</v>
      </c>
      <c r="G9" s="1">
        <f t="shared" si="1"/>
        <v>28.5</v>
      </c>
    </row>
    <row r="10" spans="1:7" ht="15">
      <c r="A10" s="1">
        <v>1</v>
      </c>
      <c r="B10" s="1" t="s">
        <v>74</v>
      </c>
      <c r="C10" s="1" t="s">
        <v>75</v>
      </c>
      <c r="D10" s="1">
        <v>1350</v>
      </c>
      <c r="E10" s="1">
        <f t="shared" si="0"/>
        <v>1350</v>
      </c>
      <c r="F10" s="1">
        <v>6</v>
      </c>
      <c r="G10" s="1">
        <f t="shared" si="1"/>
        <v>6</v>
      </c>
    </row>
    <row r="11" spans="1:7" ht="15">
      <c r="A11" s="1">
        <v>3</v>
      </c>
      <c r="B11" s="1" t="s">
        <v>31</v>
      </c>
      <c r="C11" s="1" t="s">
        <v>13</v>
      </c>
      <c r="D11" s="1">
        <v>560</v>
      </c>
      <c r="E11" s="1">
        <f t="shared" si="0"/>
        <v>1680</v>
      </c>
      <c r="F11" s="1">
        <v>7</v>
      </c>
      <c r="G11" s="1">
        <f t="shared" si="1"/>
        <v>21</v>
      </c>
    </row>
    <row r="12" spans="1:7" ht="15">
      <c r="A12" s="1">
        <v>2</v>
      </c>
      <c r="B12" s="1" t="s">
        <v>31</v>
      </c>
      <c r="C12" s="1" t="s">
        <v>14</v>
      </c>
      <c r="D12" s="1">
        <v>650</v>
      </c>
      <c r="E12" s="1">
        <f t="shared" si="0"/>
        <v>1300</v>
      </c>
      <c r="F12" s="1">
        <v>3.2</v>
      </c>
      <c r="G12" s="1">
        <f t="shared" si="1"/>
        <v>6.4</v>
      </c>
    </row>
    <row r="13" spans="1:7" ht="15">
      <c r="A13" s="1">
        <v>2</v>
      </c>
      <c r="B13" s="1" t="s">
        <v>31</v>
      </c>
      <c r="C13" s="1" t="s">
        <v>15</v>
      </c>
      <c r="D13" s="1">
        <v>325</v>
      </c>
      <c r="E13" s="1">
        <f t="shared" si="0"/>
        <v>650</v>
      </c>
      <c r="F13" s="1">
        <v>2.2</v>
      </c>
      <c r="G13" s="1">
        <f t="shared" si="1"/>
        <v>4.4</v>
      </c>
    </row>
    <row r="14" spans="1:7" ht="15">
      <c r="A14" s="1">
        <v>2</v>
      </c>
      <c r="B14" s="1" t="s">
        <v>31</v>
      </c>
      <c r="C14" s="1" t="s">
        <v>16</v>
      </c>
      <c r="D14" s="1">
        <v>65</v>
      </c>
      <c r="E14" s="1">
        <f t="shared" si="0"/>
        <v>130</v>
      </c>
      <c r="F14" s="1">
        <v>0.8</v>
      </c>
      <c r="G14" s="1">
        <f t="shared" si="1"/>
        <v>1.6</v>
      </c>
    </row>
    <row r="15" spans="1:7" ht="15">
      <c r="A15" s="1">
        <v>2</v>
      </c>
      <c r="B15" s="1" t="s">
        <v>31</v>
      </c>
      <c r="C15" s="1" t="s">
        <v>17</v>
      </c>
      <c r="D15" s="1">
        <v>200</v>
      </c>
      <c r="E15" s="1">
        <f t="shared" si="0"/>
        <v>400</v>
      </c>
      <c r="F15" s="1">
        <v>2.2</v>
      </c>
      <c r="G15" s="1">
        <f t="shared" si="1"/>
        <v>4.4</v>
      </c>
    </row>
    <row r="16" spans="1:7" ht="15">
      <c r="A16" s="6">
        <v>3</v>
      </c>
      <c r="B16" s="6" t="s">
        <v>31</v>
      </c>
      <c r="C16" s="6" t="s">
        <v>71</v>
      </c>
      <c r="D16" s="6">
        <v>150</v>
      </c>
      <c r="E16" s="6">
        <f t="shared" si="0"/>
        <v>450</v>
      </c>
      <c r="F16" s="6">
        <v>2.2</v>
      </c>
      <c r="G16" s="6">
        <f t="shared" si="1"/>
        <v>6.6000000000000005</v>
      </c>
    </row>
    <row r="17" spans="1:7" ht="15">
      <c r="A17" s="6">
        <v>3</v>
      </c>
      <c r="B17" s="6" t="s">
        <v>31</v>
      </c>
      <c r="C17" s="6" t="s">
        <v>72</v>
      </c>
      <c r="D17" s="6">
        <v>700</v>
      </c>
      <c r="E17" s="6">
        <f t="shared" si="0"/>
        <v>2100</v>
      </c>
      <c r="F17" s="6">
        <v>2.2</v>
      </c>
      <c r="G17" s="6">
        <f t="shared" si="1"/>
        <v>6.6000000000000005</v>
      </c>
    </row>
    <row r="18" spans="1:7" ht="15">
      <c r="A18" s="6">
        <v>3</v>
      </c>
      <c r="B18" s="6" t="s">
        <v>31</v>
      </c>
      <c r="C18" s="6" t="s">
        <v>73</v>
      </c>
      <c r="D18" s="6">
        <v>250</v>
      </c>
      <c r="E18" s="6">
        <f t="shared" si="0"/>
        <v>750</v>
      </c>
      <c r="F18" s="6">
        <v>5.7</v>
      </c>
      <c r="G18" s="6">
        <f t="shared" si="1"/>
        <v>17.1</v>
      </c>
    </row>
    <row r="19" spans="1:7" ht="15.75" thickBot="1">
      <c r="A19" s="13" t="s">
        <v>55</v>
      </c>
      <c r="B19" s="14"/>
      <c r="C19" s="15"/>
      <c r="D19" s="9" t="s">
        <v>54</v>
      </c>
      <c r="E19" s="9">
        <f>SUM(E2:E18)</f>
        <v>763660</v>
      </c>
      <c r="F19" s="9" t="s">
        <v>48</v>
      </c>
      <c r="G19" s="9">
        <f>SUM(G2:G18)</f>
        <v>1122.8</v>
      </c>
    </row>
    <row r="20" ht="15.75" thickTop="1"/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Leuenberger</dc:creator>
  <cp:keywords/>
  <dc:description/>
  <cp:lastModifiedBy>Stefan Leuenberger</cp:lastModifiedBy>
  <cp:lastPrinted>2012-09-23T21:21:27Z</cp:lastPrinted>
  <dcterms:created xsi:type="dcterms:W3CDTF">2012-06-09T14:40:35Z</dcterms:created>
  <dcterms:modified xsi:type="dcterms:W3CDTF">2013-02-10T01:37:10Z</dcterms:modified>
  <cp:category/>
  <cp:version/>
  <cp:contentType/>
  <cp:contentStatus/>
</cp:coreProperties>
</file>